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94474606f8eb48/Castanheira/LICITAÇÃO NOVA LEI/MODELOS CASTANHEIRA/POSTO DE SÁUDE pa/PDF - Castanheira/"/>
    </mc:Choice>
  </mc:AlternateContent>
  <xr:revisionPtr revIDLastSave="0" documentId="8_{F9E46641-3320-4238-A1D4-3033ECFEA968}" xr6:coauthVersionLast="36" xr6:coauthVersionMax="36" xr10:uidLastSave="{00000000-0000-0000-0000-000000000000}"/>
  <bookViews>
    <workbookView xWindow="0" yWindow="0" windowWidth="20490" windowHeight="7545" xr2:uid="{C130B155-AFB8-4E8A-88EE-C48825F7FDBA}"/>
  </bookViews>
  <sheets>
    <sheet name="Cronograma Fisico" sheetId="2" r:id="rId1"/>
    <sheet name="Cronograma Financeiro" sheetId="3" r:id="rId2"/>
  </sheets>
  <externalReferences>
    <externalReference r:id="rId3"/>
    <externalReference r:id="rId4"/>
    <externalReference r:id="rId5"/>
  </externalReferences>
  <definedNames>
    <definedName name="_AA100000">#REF!</definedName>
    <definedName name="_Fill">#REF!</definedName>
    <definedName name="_LOC10">#REF!</definedName>
    <definedName name="_LOC11">#REF!</definedName>
    <definedName name="_LOC12">#REF!</definedName>
    <definedName name="_LOC13">#REF!</definedName>
    <definedName name="_LOC14">#REF!</definedName>
    <definedName name="_LOC15">#REF!</definedName>
    <definedName name="_LOC16">#REF!</definedName>
    <definedName name="_LOC17">#REF!</definedName>
    <definedName name="_LOC18">#REF!</definedName>
    <definedName name="_LOC19">#REF!</definedName>
    <definedName name="_LOC2">#REF!</definedName>
    <definedName name="_LOC20">#REF!</definedName>
    <definedName name="_LOC21">#REF!</definedName>
    <definedName name="_LOC22">#REF!</definedName>
    <definedName name="_LOC23">#REF!</definedName>
    <definedName name="_LOC24">#REF!</definedName>
    <definedName name="_LOC25">#REF!</definedName>
    <definedName name="_LOC26">#REF!</definedName>
    <definedName name="_LOC27">#REF!</definedName>
    <definedName name="_LOC28">#REF!</definedName>
    <definedName name="_LOC29">#REF!</definedName>
    <definedName name="_LOC3">#REF!</definedName>
    <definedName name="_LOC30">#REF!</definedName>
    <definedName name="_LOC31">#REF!</definedName>
    <definedName name="_LOC32">#REF!</definedName>
    <definedName name="_LOC33">#REF!</definedName>
    <definedName name="_LOC34">#REF!</definedName>
    <definedName name="_LOC35">#REF!</definedName>
    <definedName name="_LOC36">#REF!</definedName>
    <definedName name="_LOC37">#REF!</definedName>
    <definedName name="_LOC38">#REF!</definedName>
    <definedName name="_LOC39">#REF!</definedName>
    <definedName name="_LOC4">#REF!</definedName>
    <definedName name="_LOC40">#REF!</definedName>
    <definedName name="_LOC41">#REF!</definedName>
    <definedName name="_LOC42">#REF!</definedName>
    <definedName name="_LOC5">#REF!</definedName>
    <definedName name="_LOC6">#REF!</definedName>
    <definedName name="_LOC7">#REF!</definedName>
    <definedName name="_LOC8">#REF!</definedName>
    <definedName name="_LOC9">#REF!</definedName>
    <definedName name="_R">#REF!</definedName>
    <definedName name="a" localSheetId="1">'[1]COMP 30 Casa de Bombas 3X4'!#REF!</definedName>
    <definedName name="a" localSheetId="0">'[1]COMP 30 Casa de Bombas 3X4'!#REF!</definedName>
    <definedName name="a">'[1]COMP 30 Casa de Bombas 3X4'!#REF!</definedName>
    <definedName name="AAA">#REF!</definedName>
    <definedName name="AC">#REF!</definedName>
    <definedName name="AL">#REF!</definedName>
    <definedName name="Alvenaria_vedação" localSheetId="1">'[2]Memória de cálculo'!#REF!</definedName>
    <definedName name="Alvenaria_vedação" localSheetId="0">'[2]Memória de cálculo'!#REF!</definedName>
    <definedName name="Alvenaria_vedação">'[2]Memória de cálculo'!#REF!</definedName>
    <definedName name="_xlnm.Print_Area" localSheetId="1">'Cronograma Financeiro'!$A$1:$L$38</definedName>
    <definedName name="_xlnm.Print_Area" localSheetId="0">'Cronograma Fisico'!$A$1:$P$51</definedName>
    <definedName name="Área_impressão_IM">#REF!</definedName>
    <definedName name="B.01.05.10.10">#REF!</definedName>
    <definedName name="_xlnm.Database" localSheetId="1">#REF!</definedName>
    <definedName name="_xlnm.Database" localSheetId="0">#REF!</definedName>
    <definedName name="_xlnm.Database">#REF!</definedName>
    <definedName name="Camada_brita" localSheetId="1">'[2]Memória de cálculo'!#REF!</definedName>
    <definedName name="Camada_brita" localSheetId="0">'[2]Memória de cálculo'!#REF!</definedName>
    <definedName name="Camada_brita">'[2]Memória de cálculo'!#REF!</definedName>
    <definedName name="Camada_impermeabilizadora" localSheetId="1">'[2]Memória de cálculo'!#REF!</definedName>
    <definedName name="Camada_impermeabilizadora" localSheetId="0">'[2]Memória de cálculo'!#REF!</definedName>
    <definedName name="Camada_impermeabilizadora">'[2]Memória de cálculo'!#REF!</definedName>
    <definedName name="CD">#REF!</definedName>
    <definedName name="Chapisco" localSheetId="1">'[2]Memória de cálculo'!#REF!</definedName>
    <definedName name="Chapisco" localSheetId="0">'[2]Memória de cálculo'!#REF!</definedName>
    <definedName name="Chapisco">'[2]Memória de cálculo'!#REF!</definedName>
    <definedName name="Cobertura" localSheetId="1">'[2]Memória de cálculo'!#REF!</definedName>
    <definedName name="Cobertura" localSheetId="0">'[2]Memória de cálculo'!#REF!</definedName>
    <definedName name="Cobertura">'[2]Memória de cálculo'!#REF!</definedName>
    <definedName name="Cobertura_canal" localSheetId="1">'[2]Memória de cálculo'!#REF!</definedName>
    <definedName name="Cobertura_canal" localSheetId="0">'[2]Memória de cálculo'!#REF!</definedName>
    <definedName name="Cobertura_canal">'[2]Memória de cálculo'!#REF!</definedName>
    <definedName name="CP">#REF!</definedName>
    <definedName name="CS">#REF!</definedName>
    <definedName name="CT">#REF!</definedName>
    <definedName name="Elemento_vazado" localSheetId="1">'[2]Memória de cálculo'!#REF!</definedName>
    <definedName name="Elemento_vazado" localSheetId="0">'[2]Memória de cálculo'!#REF!</definedName>
    <definedName name="Elemento_vazado">'[2]Memória de cálculo'!#REF!</definedName>
    <definedName name="Esquadrias" localSheetId="1">'[2]Memória de cálculo'!#REF!</definedName>
    <definedName name="Esquadrias" localSheetId="0">'[2]Memória de cálculo'!#REF!</definedName>
    <definedName name="Esquadrias">'[2]Memória de cálculo'!#REF!</definedName>
    <definedName name="EV">#REF!</definedName>
    <definedName name="Ferro_CA60" localSheetId="1">'[2]Memória de cálculo'!#REF!</definedName>
    <definedName name="Ferro_CA60" localSheetId="0">'[2]Memória de cálculo'!#REF!</definedName>
    <definedName name="Ferro_CA60">'[2]Memória de cálculo'!#REF!</definedName>
    <definedName name="Filtro" localSheetId="1">'[2]Memória de cálculo'!#REF!</definedName>
    <definedName name="Filtro" localSheetId="0">'[2]Memória de cálculo'!#REF!</definedName>
    <definedName name="Filtro">'[2]Memória de cálculo'!#REF!</definedName>
    <definedName name="Fundação" localSheetId="1">'[2]Memória de cálculo'!#REF!</definedName>
    <definedName name="Fundação" localSheetId="0">'[2]Memória de cálculo'!#REF!</definedName>
    <definedName name="Fundação">'[2]Memória de cálculo'!#REF!</definedName>
    <definedName name="IC">#REF!</definedName>
    <definedName name="IMPR">#REF!</definedName>
    <definedName name="IMPR1">#REF!</definedName>
    <definedName name="Inst_elétricas" localSheetId="1">'[2]Memória de cálculo'!#REF!</definedName>
    <definedName name="Inst_elétricas" localSheetId="0">'[2]Memória de cálculo'!#REF!</definedName>
    <definedName name="Inst_elétricas">'[2]Memória de cálculo'!#REF!</definedName>
    <definedName name="Inst_hidráulicas" localSheetId="1">'[2]Memória de cálculo'!#REF!</definedName>
    <definedName name="Inst_hidráulicas" localSheetId="0">'[2]Memória de cálculo'!#REF!</definedName>
    <definedName name="Inst_hidráulicas">'[2]Memória de cálculo'!#REF!</definedName>
    <definedName name="Inst_sanitárias" localSheetId="1">'[2]Memória de cálculo'!#REF!</definedName>
    <definedName name="Inst_sanitárias" localSheetId="0">'[2]Memória de cálculo'!#REF!</definedName>
    <definedName name="Inst_sanitárias">'[2]Memória de cálculo'!#REF!</definedName>
    <definedName name="IS">#REF!</definedName>
    <definedName name="LB">#REF!</definedName>
    <definedName name="Louças_acessórios" localSheetId="1">'[2]Memória de cálculo'!#REF!</definedName>
    <definedName name="Louças_acessórios" localSheetId="0">'[2]Memória de cálculo'!#REF!</definedName>
    <definedName name="Louças_acessórios">'[2]Memória de cálculo'!#REF!</definedName>
    <definedName name="MACROS">#REF!</definedName>
    <definedName name="Pia_cozinha" localSheetId="1">'[2]Memória de cálculo'!#REF!</definedName>
    <definedName name="Pia_cozinha" localSheetId="0">'[2]Memória de cálculo'!#REF!</definedName>
    <definedName name="Pia_cozinha">'[2]Memória de cálculo'!#REF!</definedName>
    <definedName name="Pilar" localSheetId="1">'[2]Memória de cálculo'!#REF!</definedName>
    <definedName name="Pilar" localSheetId="0">'[2]Memória de cálculo'!#REF!</definedName>
    <definedName name="Pilar">'[2]Memória de cálculo'!#REF!</definedName>
    <definedName name="Pintura_cal" localSheetId="1">'[2]Memória de cálculo'!#REF!</definedName>
    <definedName name="Pintura_cal" localSheetId="0">'[2]Memória de cálculo'!#REF!</definedName>
    <definedName name="Pintura_cal">'[2]Memória de cálculo'!#REF!</definedName>
    <definedName name="Pintura_óleo" localSheetId="1">'[2]Memória de cálculo'!#REF!</definedName>
    <definedName name="Pintura_óleo" localSheetId="0">'[2]Memória de cálculo'!#REF!</definedName>
    <definedName name="Pintura_óleo">'[2]Memória de cálculo'!#REF!</definedName>
    <definedName name="Piso_cimentado" localSheetId="1">'[2]Memória de cálculo'!#REF!</definedName>
    <definedName name="Piso_cimentado" localSheetId="0">'[2]Memória de cálculo'!#REF!</definedName>
    <definedName name="Piso_cimentado">'[2]Memória de cálculo'!#REF!</definedName>
    <definedName name="Placa_de_cimento" localSheetId="1">'[2]Memória de cálculo'!#REF!</definedName>
    <definedName name="Placa_de_cimento" localSheetId="0">'[2]Memória de cálculo'!#REF!</definedName>
    <definedName name="Placa_de_cimento">'[2]Memória de cálculo'!#REF!</definedName>
    <definedName name="Placa_obra" localSheetId="1">'[2]Memória de cálculo'!#REF!</definedName>
    <definedName name="Placa_obra" localSheetId="0">'[2]Memória de cálculo'!#REF!</definedName>
    <definedName name="Placa_obra">'[2]Memória de cálculo'!#REF!</definedName>
    <definedName name="Preço_Unit_Chácaras">#REF!</definedName>
    <definedName name="Print_Area_MI">#REF!</definedName>
    <definedName name="PV">#REF!</definedName>
    <definedName name="Quant_Chácaras">#REF!</definedName>
    <definedName name="Radier" localSheetId="1">'[2]Memória de cálculo'!#REF!</definedName>
    <definedName name="Radier" localSheetId="0">'[2]Memória de cálculo'!#REF!</definedName>
    <definedName name="Radier">'[2]Memória de cálculo'!#REF!</definedName>
    <definedName name="Reaterro" localSheetId="1">'[2]Memória de cálculo'!#REF!</definedName>
    <definedName name="Reaterro" localSheetId="0">'[2]Memória de cálculo'!#REF!</definedName>
    <definedName name="Reaterro">'[2]Memória de cálculo'!#REF!</definedName>
    <definedName name="Reboco" localSheetId="1">'[2]Memória de cálculo'!#REF!</definedName>
    <definedName name="Reboco" localSheetId="0">'[2]Memória de cálculo'!#REF!</definedName>
    <definedName name="Reboco">'[2]Memória de cálculo'!#REF!</definedName>
    <definedName name="Receita_Chácaras">#REF!</definedName>
    <definedName name="solver_opt">#REF!</definedName>
    <definedName name="solver_tmp">#REF!</definedName>
    <definedName name="t_meso_2">#REF!</definedName>
    <definedName name="t_super_est_2">#REF!</definedName>
    <definedName name="Tanque_lavar_roupa" localSheetId="1">'[2]Memória de cálculo'!#REF!</definedName>
    <definedName name="Tanque_lavar_roupa" localSheetId="0">'[2]Memória de cálculo'!#REF!</definedName>
    <definedName name="Tanque_lavar_roupa">'[2]Memória de cálculo'!#REF!</definedName>
    <definedName name="Tanque_premoldado" localSheetId="1">'[2]Memória de cálculo'!#REF!</definedName>
    <definedName name="Tanque_premoldado" localSheetId="0">'[2]Memória de cálculo'!#REF!</definedName>
    <definedName name="Tanque_premoldado">'[2]Memória de cálculo'!#REF!</definedName>
    <definedName name="TESTE">#REF!</definedName>
    <definedName name="tot_infra_1">#REF!</definedName>
    <definedName name="TOTAL_GERAL">#REF!</definedName>
    <definedName name="TOTALCRONOGRA">#REF!</definedName>
    <definedName name="Verga" localSheetId="1">'[2]Memória de cálculo'!#REF!</definedName>
    <definedName name="Verga" localSheetId="0">'[2]Memória de cálculo'!#REF!</definedName>
    <definedName name="Verga">'[2]Memória de cálculo'!#REF!</definedName>
    <definedName name="wrn.COLETAS._.DE._.EQUIPAMENTOS.">#REF!</definedName>
    <definedName name="wrn.COLETAS._.DE._.MATERIAIS.">#REF!</definedName>
    <definedName name="wrn.COMP._.EQUIP.">#REF!</definedName>
    <definedName name="wrn.COMP._.MATERIAIS.">#REF!</definedName>
    <definedName name="wrn.PNEUS.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6" i="3"/>
  <c r="G17" i="3"/>
  <c r="G18" i="3"/>
  <c r="G19" i="3"/>
  <c r="G20" i="3"/>
  <c r="I21" i="3"/>
  <c r="I22" i="3"/>
  <c r="I23" i="3"/>
  <c r="I24" i="3"/>
  <c r="I25" i="3"/>
  <c r="I26" i="3"/>
  <c r="I27" i="3"/>
  <c r="I28" i="3"/>
  <c r="K32" i="3"/>
  <c r="K33" i="3"/>
  <c r="K34" i="3"/>
  <c r="K35" i="3"/>
  <c r="K31" i="3"/>
  <c r="K30" i="3"/>
  <c r="K29" i="3"/>
  <c r="C38" i="3"/>
  <c r="L11" i="3" l="1"/>
  <c r="K11" i="3"/>
  <c r="J11" i="3"/>
  <c r="A11" i="3"/>
  <c r="L10" i="3"/>
  <c r="K10" i="3"/>
  <c r="J10" i="3"/>
  <c r="A10" i="3"/>
  <c r="L8" i="3"/>
  <c r="K8" i="3"/>
  <c r="J8" i="3"/>
  <c r="A8" i="3"/>
  <c r="L7" i="3"/>
  <c r="K7" i="3"/>
  <c r="J7" i="3"/>
  <c r="A7" i="3"/>
  <c r="E37" i="3"/>
  <c r="O12" i="2"/>
  <c r="L12" i="2"/>
  <c r="J12" i="2"/>
  <c r="A12" i="2"/>
  <c r="O11" i="2"/>
  <c r="L11" i="2"/>
  <c r="J11" i="2"/>
  <c r="A11" i="2"/>
  <c r="O9" i="2"/>
  <c r="L9" i="2"/>
  <c r="J9" i="2"/>
  <c r="A9" i="2"/>
  <c r="O8" i="2"/>
  <c r="L8" i="2"/>
  <c r="J8" i="2"/>
  <c r="A8" i="2"/>
  <c r="E38" i="3" l="1"/>
  <c r="F37" i="3"/>
  <c r="G37" i="3"/>
  <c r="H37" i="3" s="1"/>
  <c r="D38" i="3" l="1"/>
  <c r="I37" i="3"/>
  <c r="J37" i="3" s="1"/>
  <c r="G38" i="3"/>
  <c r="F38" i="3"/>
  <c r="I38" i="3" l="1"/>
  <c r="H38" i="3"/>
  <c r="K37" i="3"/>
  <c r="L37" i="3" s="1"/>
  <c r="K38" i="3" l="1"/>
  <c r="L38" i="3" s="1"/>
  <c r="J38" i="3"/>
</calcChain>
</file>

<file path=xl/sharedStrings.xml><?xml version="1.0" encoding="utf-8"?>
<sst xmlns="http://schemas.openxmlformats.org/spreadsheetml/2006/main" count="75" uniqueCount="49">
  <si>
    <t>ASSENTAMENTO VALE DO SERINGAL, COMUNIDADE NOVA CONQUISTA. CEP: 78345-000; CASTANHEIRA - MT</t>
  </si>
  <si>
    <t>CRONOGRAMA FISICO</t>
  </si>
  <si>
    <t>MESES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</si>
  <si>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</si>
  <si>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</si>
  <si>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</si>
  <si>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</si>
  <si>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</si>
  <si>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</si>
  <si>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</si>
  <si>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</si>
  <si>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</si>
  <si>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</si>
  <si>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</si>
  <si>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</si>
  <si>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ITEM</t>
  </si>
  <si>
    <t>DESCRIÇÃO</t>
  </si>
  <si>
    <t xml:space="preserve">CRONOGRAMA FÍSICO-FINANCEIRO </t>
  </si>
  <si>
    <t>ETAPA</t>
  </si>
  <si>
    <t>VALOR DO ITEM</t>
  </si>
  <si>
    <t>PESO (%)</t>
  </si>
  <si>
    <t>1ª FASE</t>
  </si>
  <si>
    <t>%</t>
  </si>
  <si>
    <t>2ª FASE</t>
  </si>
  <si>
    <t>3ª FASE</t>
  </si>
  <si>
    <t>4ª FASE</t>
  </si>
  <si>
    <t>TOTAL OBRA</t>
  </si>
  <si>
    <t>TOTAL GERAL</t>
  </si>
  <si>
    <t>SERVIÇOS PRELIMINARES E INDIRETOS</t>
  </si>
  <si>
    <t>FUNDAÇÃO</t>
  </si>
  <si>
    <t>ESTRUTURA</t>
  </si>
  <si>
    <t>ALVENARIA, VEDAÇÕES E DIVISÓRIAS</t>
  </si>
  <si>
    <t>COBERTURA</t>
  </si>
  <si>
    <t>IMPERMEABILIZAÇÃO</t>
  </si>
  <si>
    <t>ESQUADRIAS</t>
  </si>
  <si>
    <t>REVESTIMENTO DE PAREDE</t>
  </si>
  <si>
    <t>REVESTIMENTO DE PISO INTERNO</t>
  </si>
  <si>
    <t>REVESTIMENTO DE PISO EXTERNO</t>
  </si>
  <si>
    <t>REVESTIMENTO DE TETO</t>
  </si>
  <si>
    <t>PINTURA</t>
  </si>
  <si>
    <t>MARMORARIA</t>
  </si>
  <si>
    <t>LOUÇAS, METAIS E ACESSÓRIOS</t>
  </si>
  <si>
    <t>INSTALAÇÕES HIDROSSANITÁRIAS</t>
  </si>
  <si>
    <t>INSTALAÇÕES ELÉTRICAS</t>
  </si>
  <si>
    <t>CLIMATIZAÇÃO</t>
  </si>
  <si>
    <t>DADOS E VOZ</t>
  </si>
  <si>
    <t>GASES MEDICINAIS</t>
  </si>
  <si>
    <t>URBANIZAÇÃO</t>
  </si>
  <si>
    <t>SERVIÇOS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</si>
</sst>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&quot;-&quot;??_-;_-@"/>
    <numFmt numFmtId="165" formatCode="&quot;R$&quot;\ #,##0.0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1"/>
      <color theme="1"/>
      <name val="Calibri"/>
      <scheme val="minor"/>
    </font>
    <font>
      <b/>
      <sz val="17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2" applyAlignment="1">
      <alignment horizontal="left" vertical="top"/>
    </xf>
    <xf numFmtId="0" fontId="9" fillId="2" borderId="2" xfId="2" applyFont="1" applyFill="1" applyBorder="1" applyAlignment="1">
      <alignment horizontal="center" vertical="center" wrapText="1"/>
    </xf>
    <xf numFmtId="17" fontId="10" fillId="0" borderId="2" xfId="2" applyNumberFormat="1" applyFont="1" applyBorder="1" applyAlignment="1">
      <alignment vertical="center" wrapText="1" readingOrder="1"/>
    </xf>
    <xf numFmtId="0" fontId="2" fillId="0" borderId="2" xfId="2" applyBorder="1" applyAlignment="1">
      <alignment horizontal="left" vertical="top"/>
    </xf>
    <xf numFmtId="0" fontId="10" fillId="0" borderId="3" xfId="2" applyFont="1" applyBorder="1" applyAlignment="1">
      <alignment horizontal="left" vertical="center" indent="2"/>
    </xf>
    <xf numFmtId="0" fontId="11" fillId="0" borderId="2" xfId="2" applyFont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top"/>
    </xf>
    <xf numFmtId="0" fontId="12" fillId="2" borderId="2" xfId="2" applyFont="1" applyFill="1" applyBorder="1" applyAlignment="1">
      <alignment vertical="top"/>
    </xf>
    <xf numFmtId="0" fontId="10" fillId="0" borderId="3" xfId="2" applyFont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top"/>
    </xf>
    <xf numFmtId="0" fontId="12" fillId="3" borderId="2" xfId="2" applyFont="1" applyFill="1" applyBorder="1" applyAlignment="1">
      <alignment vertical="top"/>
    </xf>
    <xf numFmtId="0" fontId="10" fillId="2" borderId="2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vertical="top"/>
    </xf>
    <xf numFmtId="0" fontId="2" fillId="0" borderId="0" xfId="2"/>
    <xf numFmtId="0" fontId="16" fillId="0" borderId="1" xfId="2" applyFont="1" applyBorder="1"/>
    <xf numFmtId="0" fontId="16" fillId="0" borderId="4" xfId="2" applyFont="1" applyBorder="1"/>
    <xf numFmtId="0" fontId="16" fillId="0" borderId="5" xfId="2" applyFont="1" applyBorder="1"/>
    <xf numFmtId="0" fontId="16" fillId="0" borderId="0" xfId="2" applyFont="1"/>
    <xf numFmtId="0" fontId="16" fillId="0" borderId="3" xfId="2" applyFont="1" applyBorder="1" applyAlignment="1">
      <alignment horizontal="center"/>
    </xf>
    <xf numFmtId="0" fontId="16" fillId="0" borderId="2" xfId="2" applyFont="1" applyBorder="1"/>
    <xf numFmtId="0" fontId="16" fillId="0" borderId="2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left" vertical="top"/>
    </xf>
    <xf numFmtId="43" fontId="15" fillId="0" borderId="2" xfId="4" applyFont="1" applyFill="1" applyBorder="1"/>
    <xf numFmtId="10" fontId="15" fillId="0" borderId="2" xfId="5" applyNumberFormat="1" applyFont="1" applyFill="1" applyBorder="1"/>
    <xf numFmtId="9" fontId="0" fillId="0" borderId="2" xfId="5" applyFont="1" applyFill="1" applyBorder="1"/>
    <xf numFmtId="9" fontId="15" fillId="0" borderId="6" xfId="5" applyFont="1" applyBorder="1"/>
    <xf numFmtId="43" fontId="15" fillId="0" borderId="0" xfId="5" applyNumberFormat="1" applyFont="1" applyBorder="1"/>
    <xf numFmtId="9" fontId="15" fillId="0" borderId="0" xfId="5" applyFont="1" applyBorder="1"/>
    <xf numFmtId="9" fontId="2" fillId="0" borderId="0" xfId="2" applyNumberFormat="1"/>
    <xf numFmtId="9" fontId="15" fillId="0" borderId="2" xfId="5" applyFont="1" applyFill="1" applyBorder="1"/>
    <xf numFmtId="166" fontId="15" fillId="0" borderId="6" xfId="5" applyNumberFormat="1" applyFont="1" applyBorder="1"/>
    <xf numFmtId="9" fontId="15" fillId="0" borderId="2" xfId="5" applyFont="1" applyBorder="1"/>
    <xf numFmtId="10" fontId="2" fillId="0" borderId="6" xfId="2" applyNumberFormat="1" applyBorder="1"/>
    <xf numFmtId="9" fontId="15" fillId="0" borderId="2" xfId="4" applyNumberFormat="1" applyFont="1" applyFill="1" applyBorder="1"/>
    <xf numFmtId="9" fontId="15" fillId="0" borderId="6" xfId="4" applyNumberFormat="1" applyFont="1" applyBorder="1"/>
    <xf numFmtId="0" fontId="16" fillId="0" borderId="3" xfId="2" applyFont="1" applyBorder="1"/>
    <xf numFmtId="10" fontId="15" fillId="0" borderId="6" xfId="5" applyNumberFormat="1" applyFont="1" applyBorder="1"/>
    <xf numFmtId="10" fontId="15" fillId="0" borderId="0" xfId="5" applyNumberFormat="1" applyFont="1" applyBorder="1"/>
    <xf numFmtId="0" fontId="16" fillId="0" borderId="7" xfId="2" applyFont="1" applyBorder="1"/>
    <xf numFmtId="0" fontId="16" fillId="0" borderId="8" xfId="2" applyFont="1" applyBorder="1" applyAlignment="1">
      <alignment horizontal="left" vertical="top"/>
    </xf>
    <xf numFmtId="43" fontId="15" fillId="0" borderId="8" xfId="4" applyFont="1" applyFill="1" applyBorder="1"/>
    <xf numFmtId="10" fontId="15" fillId="0" borderId="8" xfId="5" applyNumberFormat="1" applyFont="1" applyFill="1" applyBorder="1"/>
    <xf numFmtId="10" fontId="15" fillId="0" borderId="9" xfId="5" applyNumberFormat="1" applyFont="1" applyBorder="1"/>
    <xf numFmtId="43" fontId="2" fillId="0" borderId="0" xfId="2" applyNumberFormat="1"/>
    <xf numFmtId="9" fontId="2" fillId="0" borderId="0" xfId="2" applyNumberFormat="1" applyAlignment="1">
      <alignment horizontal="center"/>
    </xf>
    <xf numFmtId="10" fontId="2" fillId="0" borderId="0" xfId="2" applyNumberFormat="1"/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4" fontId="6" fillId="0" borderId="2" xfId="3" applyNumberFormat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164" fontId="6" fillId="0" borderId="2" xfId="3" applyNumberFormat="1" applyFont="1" applyBorder="1" applyAlignment="1">
      <alignment horizontal="center" vertical="center"/>
    </xf>
    <xf numFmtId="165" fontId="6" fillId="0" borderId="2" xfId="3" applyNumberFormat="1" applyFont="1" applyBorder="1" applyAlignment="1">
      <alignment horizontal="center" vertical="center"/>
    </xf>
    <xf numFmtId="0" fontId="6" fillId="0" borderId="2" xfId="3" applyFont="1" applyBorder="1" applyAlignment="1">
      <alignment vertical="center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vertical="center"/>
    </xf>
    <xf numFmtId="4" fontId="8" fillId="0" borderId="2" xfId="3" applyNumberFormat="1" applyFont="1" applyBorder="1" applyAlignment="1">
      <alignment vertical="center"/>
    </xf>
    <xf numFmtId="43" fontId="7" fillId="0" borderId="2" xfId="1" applyFont="1" applyBorder="1" applyAlignment="1">
      <alignment vertical="center"/>
    </xf>
    <xf numFmtId="164" fontId="7" fillId="0" borderId="2" xfId="3" applyNumberFormat="1" applyFont="1" applyBorder="1" applyAlignment="1">
      <alignment vertical="center"/>
    </xf>
    <xf numFmtId="0" fontId="8" fillId="0" borderId="2" xfId="3" applyFont="1" applyBorder="1" applyAlignment="1">
      <alignment vertical="center"/>
    </xf>
    <xf numFmtId="43" fontId="8" fillId="0" borderId="2" xfId="1" applyFont="1" applyBorder="1" applyAlignment="1">
      <alignment vertical="center"/>
    </xf>
    <xf numFmtId="164" fontId="8" fillId="0" borderId="2" xfId="3" applyNumberFormat="1" applyFont="1" applyBorder="1" applyAlignment="1">
      <alignment vertical="center"/>
    </xf>
    <xf numFmtId="10" fontId="8" fillId="0" borderId="2" xfId="3" applyNumberFormat="1" applyFont="1" applyBorder="1" applyAlignment="1">
      <alignment horizontal="left" vertical="center"/>
    </xf>
    <xf numFmtId="4" fontId="7" fillId="0" borderId="2" xfId="3" applyNumberFormat="1" applyFont="1" applyBorder="1" applyAlignment="1">
      <alignment vertical="center"/>
    </xf>
    <xf numFmtId="49" fontId="8" fillId="0" borderId="2" xfId="3" applyNumberFormat="1" applyFont="1" applyBorder="1" applyAlignment="1">
      <alignment vertical="center"/>
    </xf>
    <xf numFmtId="0" fontId="10" fillId="0" borderId="2" xfId="2" applyFont="1" applyBorder="1" applyAlignment="1">
      <alignment horizontal="center" vertical="center" wrapText="1"/>
    </xf>
    <xf numFmtId="0" fontId="2" fillId="0" borderId="1" xfId="2" applyBorder="1" applyAlignment="1">
      <alignment horizontal="left" vertical="top"/>
    </xf>
    <xf numFmtId="0" fontId="2" fillId="0" borderId="4" xfId="2" applyBorder="1" applyAlignment="1">
      <alignment horizontal="left" vertical="top"/>
    </xf>
    <xf numFmtId="0" fontId="2" fillId="0" borderId="5" xfId="2" applyBorder="1" applyAlignment="1">
      <alignment horizontal="left" vertical="top"/>
    </xf>
    <xf numFmtId="49" fontId="6" fillId="0" borderId="3" xfId="3" applyNumberFormat="1" applyFont="1" applyBorder="1" applyAlignment="1">
      <alignment horizontal="center" vertical="center"/>
    </xf>
    <xf numFmtId="0" fontId="6" fillId="0" borderId="6" xfId="3" applyFont="1" applyBorder="1" applyAlignment="1">
      <alignment vertical="center"/>
    </xf>
    <xf numFmtId="49" fontId="7" fillId="0" borderId="3" xfId="3" applyNumberFormat="1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49" fontId="8" fillId="0" borderId="3" xfId="3" applyNumberFormat="1" applyFont="1" applyBorder="1" applyAlignment="1">
      <alignment horizontal="left" vertical="center"/>
    </xf>
    <xf numFmtId="49" fontId="8" fillId="0" borderId="6" xfId="3" applyNumberFormat="1" applyFont="1" applyBorder="1" applyAlignment="1">
      <alignment horizontal="left" vertical="center"/>
    </xf>
    <xf numFmtId="0" fontId="8" fillId="0" borderId="6" xfId="3" applyFont="1" applyBorder="1" applyAlignment="1">
      <alignment vertical="center"/>
    </xf>
    <xf numFmtId="0" fontId="7" fillId="0" borderId="3" xfId="3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/>
    </xf>
    <xf numFmtId="49" fontId="8" fillId="0" borderId="3" xfId="3" applyNumberFormat="1" applyFont="1" applyBorder="1" applyAlignment="1">
      <alignment vertical="center"/>
    </xf>
    <xf numFmtId="49" fontId="7" fillId="0" borderId="6" xfId="3" applyNumberFormat="1" applyFont="1" applyBorder="1" applyAlignment="1">
      <alignment vertical="center"/>
    </xf>
    <xf numFmtId="49" fontId="8" fillId="0" borderId="6" xfId="3" applyNumberFormat="1" applyFont="1" applyBorder="1" applyAlignment="1">
      <alignment vertical="center"/>
    </xf>
    <xf numFmtId="0" fontId="9" fillId="2" borderId="3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left" vertical="top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top"/>
    </xf>
    <xf numFmtId="0" fontId="2" fillId="0" borderId="8" xfId="2" applyBorder="1" applyAlignment="1">
      <alignment horizontal="left" vertical="top"/>
    </xf>
    <xf numFmtId="0" fontId="12" fillId="3" borderId="8" xfId="2" applyFont="1" applyFill="1" applyBorder="1" applyAlignment="1">
      <alignment horizontal="center" vertical="top"/>
    </xf>
    <xf numFmtId="0" fontId="2" fillId="0" borderId="9" xfId="2" applyBorder="1" applyAlignment="1">
      <alignment horizontal="left" vertical="top"/>
    </xf>
    <xf numFmtId="49" fontId="4" fillId="0" borderId="3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3" fillId="0" borderId="2" xfId="3" applyBorder="1" applyAlignment="1">
      <alignment vertic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3AA8859F-B335-43F2-A80D-59F231CA27FD}"/>
    <cellStyle name="Normal 5" xfId="2" xr:uid="{A1BCC78A-53B7-4559-A67F-F6402F966110}"/>
    <cellStyle name="Porcentagem 2" xfId="5" xr:uid="{5A9A6C59-BF6A-41A8-98A9-93A139B3C000}"/>
    <cellStyle name="Vírgula" xfId="1" builtinId="3"/>
    <cellStyle name="Vírgula 2" xfId="4" xr:uid="{8EF25950-4C9F-4252-9C32-85E4CA2B4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162982</xdr:colOff>
      <xdr:row>1</xdr:row>
      <xdr:rowOff>137584</xdr:rowOff>
    </xdr:from>
    <xdr:ext cx="1583267" cy="523874"/>
    <xdr:pic>
      <xdr:nvPicPr>
        <xdr:cNvPr id="2" name="image1.png">
          <a:extLst>
            <a:ext uri="{FF2B5EF4-FFF2-40B4-BE49-F238E27FC236}">
              <a16:creationId xmlns:a16="http://schemas.microsoft.com/office/drawing/2014/main" id="{AA21DED8-B907-4FAE-8944-8608C286C1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36257" y="299509"/>
          <a:ext cx="1583267" cy="52387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98425</xdr:colOff>
      <xdr:row>1</xdr:row>
      <xdr:rowOff>42333</xdr:rowOff>
    </xdr:from>
    <xdr:ext cx="1404408" cy="736985"/>
    <xdr:pic>
      <xdr:nvPicPr>
        <xdr:cNvPr id="3" name="image2.png">
          <a:extLst>
            <a:ext uri="{FF2B5EF4-FFF2-40B4-BE49-F238E27FC236}">
              <a16:creationId xmlns:a16="http://schemas.microsoft.com/office/drawing/2014/main" id="{C368823C-6E4C-44A3-8EF4-57908C07F4D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425" y="198197"/>
          <a:ext cx="1404408" cy="73698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258232</xdr:colOff>
      <xdr:row>0</xdr:row>
      <xdr:rowOff>128059</xdr:rowOff>
    </xdr:from>
    <xdr:ext cx="1583267" cy="523874"/>
    <xdr:pic>
      <xdr:nvPicPr>
        <xdr:cNvPr id="3" name="image1.png">
          <a:extLst>
            <a:ext uri="{FF2B5EF4-FFF2-40B4-BE49-F238E27FC236}">
              <a16:creationId xmlns:a16="http://schemas.microsoft.com/office/drawing/2014/main" id="{6D9A879E-DBA8-44C0-BC7F-03E83909A2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11632" y="128059"/>
          <a:ext cx="1583267" cy="52387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98425</xdr:colOff>
      <xdr:row>0</xdr:row>
      <xdr:rowOff>42333</xdr:rowOff>
    </xdr:from>
    <xdr:ext cx="1404408" cy="736985"/>
    <xdr:pic>
      <xdr:nvPicPr>
        <xdr:cNvPr id="4" name="image2.png">
          <a:extLst>
            <a:ext uri="{FF2B5EF4-FFF2-40B4-BE49-F238E27FC236}">
              <a16:creationId xmlns:a16="http://schemas.microsoft.com/office/drawing/2014/main" id="{6EDC7D19-E066-4C3E-A248-A280FAB0A9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425" y="204258"/>
          <a:ext cx="1404408" cy="73698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ILHA%20ORCAMENTARIAS%20PRONTAS\PLAN.%20SERRA%20NOVA%20DOURADA%20NOVA%20SINAPI%20JUL-13%20(&#193;gua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IESP\DIESP\M&#225;rcio\Or&#231;amento%20colni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BS1_PLANILHA%20DE%20OR&#199;AMENTO_SEM%20DESONERA&#199;&#195;O_TEMPLATE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"/>
      <sheetName val="Calculo de areas e volumes"/>
      <sheetName val="MEMORIAL DE CALCULO"/>
      <sheetName val="CRONOGRAMA"/>
      <sheetName val="COMPO IMPRI"/>
      <sheetName val="PREÇO - SINAPI"/>
      <sheetName val="BDI"/>
      <sheetName val="COTAÇÃO"/>
      <sheetName val="COMP 30 Casa de Bombas 3X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 E CASA DE QUIMICA"/>
      <sheetName val="Composição"/>
      <sheetName val="Memória de cálculo"/>
      <sheetName val="Planilha de Orçamento"/>
      <sheetName val="Resumo do Orçamento"/>
      <sheetName val="Cronograma"/>
      <sheetName val="memorial de serviços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ÍSICO PROPOSTO (2)"/>
      <sheetName val="FINANCEIRO ATUAL PROPOSTO"/>
      <sheetName val="DADOS GERAIS"/>
      <sheetName val="RESUMO"/>
      <sheetName val="ORC. SINTÉTICO"/>
      <sheetName val="Tabelas"/>
      <sheetName val="CPUS"/>
      <sheetName val="BDI SEM DESONERAÇÃO"/>
      <sheetName val="ENCARGOS SOCIAIS"/>
      <sheetName val="JUSTIFICATIVAS CPUS"/>
    </sheetNames>
    <sheetDataSet>
      <sheetData sheetId="0"/>
      <sheetData sheetId="1"/>
      <sheetData sheetId="2">
        <row r="8">
          <cell r="B8" t="str">
            <v>Secretaria de Atenção Especializada à Saúde</v>
          </cell>
        </row>
        <row r="9">
          <cell r="B9" t="str">
            <v>Unidade Básica de Saúde Porte 1 - Área Construída: 389,78m²</v>
          </cell>
        </row>
        <row r="12">
          <cell r="B12" t="str">
            <v>SINAPI (03/2024) - CPOS/CDHU (03/2024) - SBC (03/2024) - ORSE (03/2024) - SEINFRA (028) - IOPES (03/2024) - EMOP (03/2024)</v>
          </cell>
        </row>
        <row r="22">
          <cell r="B22" t="str">
            <v>Data:</v>
          </cell>
          <cell r="C22" t="str">
            <v>11/12/2024</v>
          </cell>
        </row>
        <row r="23">
          <cell r="B23" t="str">
            <v>Revisão:</v>
          </cell>
          <cell r="C23" t="str">
            <v>02</v>
          </cell>
        </row>
      </sheetData>
      <sheetData sheetId="3">
        <row r="8">
          <cell r="D8" t="str">
            <v>BDI Geral:</v>
          </cell>
        </row>
        <row r="9">
          <cell r="D9">
            <v>0.23993732983908034</v>
          </cell>
        </row>
        <row r="11">
          <cell r="D11" t="str">
            <v>BDI Equipamentos:</v>
          </cell>
        </row>
        <row r="12">
          <cell r="D12">
            <v>0.11399789231966739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25E2B-F148-4FE5-97CD-48A4A65F62F7}">
  <sheetPr>
    <pageSetUpPr fitToPage="1"/>
  </sheetPr>
  <dimension ref="A1:O42"/>
  <sheetViews>
    <sheetView tabSelected="1" view="pageBreakPreview" zoomScale="90" zoomScaleNormal="90" zoomScaleSheetLayoutView="90" workbookViewId="0">
      <pane xSplit="2" ySplit="11" topLeftCell="J12" activePane="bottomRight" state="frozen"/>
      <selection pane="topRight" activeCell="C1" sqref="C1"/>
      <selection pane="bottomLeft" activeCell="A13" sqref="A13"/>
      <selection pane="bottomRight" activeCell="N17" sqref="N17"/>
    </sheetView>
  </sheetViews>
  <sheetFormatPr defaultColWidth="8" defaultRowHeight="12.75" x14ac:dyDescent="0.25"/>
  <cols>
    <col min="1" max="1" width="24.28515625" style="1" customWidth="1"/>
    <col min="2" max="2" width="48.42578125" style="1" customWidth="1"/>
    <col min="3" max="3" width="18" style="1" customWidth="1"/>
    <col min="4" max="5" width="16.140625" style="1" bestFit="1" customWidth="1"/>
    <col min="6" max="6" width="19.28515625" style="1" customWidth="1"/>
    <col min="7" max="9" width="16.140625" style="1" bestFit="1" customWidth="1"/>
    <col min="10" max="10" width="16.140625" style="1" customWidth="1"/>
    <col min="11" max="14" width="14.7109375" style="1" customWidth="1"/>
    <col min="15" max="15" width="12.140625" style="1" bestFit="1" customWidth="1"/>
    <col min="16" max="16384" width="8" style="1"/>
  </cols>
  <sheetData>
    <row r="1" spans="1:15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5" x14ac:dyDescent="0.25">
      <c r="A2" s="95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</row>
    <row r="3" spans="1:1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7"/>
    </row>
    <row r="4" spans="1:1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7"/>
    </row>
    <row r="5" spans="1:1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7"/>
    </row>
    <row r="6" spans="1:15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5" ht="15" x14ac:dyDescent="0.25">
      <c r="A7" s="74"/>
      <c r="B7" s="52"/>
      <c r="C7" s="53"/>
      <c r="D7" s="54"/>
      <c r="E7" s="53"/>
      <c r="F7" s="55"/>
      <c r="G7" s="53"/>
      <c r="H7" s="53"/>
      <c r="I7" s="56"/>
      <c r="J7" s="57"/>
      <c r="K7" s="58"/>
      <c r="L7" s="58"/>
      <c r="M7" s="58"/>
      <c r="N7" s="58"/>
      <c r="O7" s="75"/>
    </row>
    <row r="8" spans="1:15" ht="20.45" customHeight="1" x14ac:dyDescent="0.25">
      <c r="A8" s="76" t="str">
        <f>'[3]DADOS GERAIS'!$B$8</f>
        <v>Secretaria de Atenção Especializada à Saúde</v>
      </c>
      <c r="B8" s="59"/>
      <c r="C8" s="60"/>
      <c r="D8" s="61"/>
      <c r="E8" s="60"/>
      <c r="F8" s="62"/>
      <c r="G8" s="60"/>
      <c r="H8" s="60"/>
      <c r="I8" s="63"/>
      <c r="J8" s="60">
        <f>[3]RESUMO!C8</f>
        <v>0</v>
      </c>
      <c r="K8" s="64"/>
      <c r="L8" s="60" t="str">
        <f>[3]RESUMO!D8</f>
        <v>BDI Geral:</v>
      </c>
      <c r="M8" s="60"/>
      <c r="N8" s="64"/>
      <c r="O8" s="77" t="str">
        <f>'[3]DADOS GERAIS'!$B$22</f>
        <v>Data:</v>
      </c>
    </row>
    <row r="9" spans="1:15" ht="16.5" customHeight="1" x14ac:dyDescent="0.25">
      <c r="A9" s="78" t="str">
        <f>'[3]DADOS GERAIS'!$B$9</f>
        <v>Unidade Básica de Saúde Porte 1 - Área Construída: 389,78m²</v>
      </c>
      <c r="B9" s="59"/>
      <c r="C9" s="60"/>
      <c r="D9" s="61"/>
      <c r="E9" s="64"/>
      <c r="F9" s="65"/>
      <c r="G9" s="64"/>
      <c r="H9" s="64"/>
      <c r="I9" s="66"/>
      <c r="J9" s="67">
        <f>[3]RESUMO!C9</f>
        <v>0</v>
      </c>
      <c r="K9" s="61"/>
      <c r="L9" s="67">
        <f>[3]RESUMO!D9</f>
        <v>0.23993732983908034</v>
      </c>
      <c r="M9" s="67"/>
      <c r="N9" s="61"/>
      <c r="O9" s="79" t="str">
        <f>'[3]DADOS GERAIS'!$C$22</f>
        <v>11/12/2024</v>
      </c>
    </row>
    <row r="10" spans="1:15" ht="15" x14ac:dyDescent="0.25">
      <c r="A10" s="78" t="s">
        <v>0</v>
      </c>
      <c r="B10" s="59"/>
      <c r="C10" s="60"/>
      <c r="D10" s="61"/>
      <c r="E10" s="60"/>
      <c r="F10" s="62"/>
      <c r="G10" s="60"/>
      <c r="H10" s="60"/>
      <c r="I10" s="63"/>
      <c r="J10" s="60"/>
      <c r="K10" s="64"/>
      <c r="L10" s="64"/>
      <c r="M10" s="64"/>
      <c r="N10" s="64"/>
      <c r="O10" s="80"/>
    </row>
    <row r="11" spans="1:15" ht="15" x14ac:dyDescent="0.25">
      <c r="A11" s="81">
        <f>[3]RESUMO!A11</f>
        <v>0</v>
      </c>
      <c r="B11" s="59"/>
      <c r="C11" s="60"/>
      <c r="D11" s="61"/>
      <c r="E11" s="60"/>
      <c r="F11" s="62"/>
      <c r="G11" s="60"/>
      <c r="H11" s="60"/>
      <c r="I11" s="63"/>
      <c r="J11" s="60">
        <f>[3]RESUMO!C11</f>
        <v>0</v>
      </c>
      <c r="K11" s="64"/>
      <c r="L11" s="68" t="str">
        <f>[3]RESUMO!D11</f>
        <v>BDI Equipamentos:</v>
      </c>
      <c r="M11" s="68"/>
      <c r="N11" s="64"/>
      <c r="O11" s="82" t="str">
        <f>'[3]DADOS GERAIS'!$B$23</f>
        <v>Revisão:</v>
      </c>
    </row>
    <row r="12" spans="1:15" ht="15" x14ac:dyDescent="0.25">
      <c r="A12" s="83" t="str">
        <f>'[3]DADOS GERAIS'!$B$12</f>
        <v>SINAPI (03/2024) - CPOS/CDHU (03/2024) - SBC (03/2024) - ORSE (03/2024) - SEINFRA (028) - IOPES (03/2024) - EMOP (03/2024)</v>
      </c>
      <c r="B12" s="59"/>
      <c r="C12" s="60"/>
      <c r="D12" s="61"/>
      <c r="E12" s="60"/>
      <c r="F12" s="62"/>
      <c r="G12" s="60"/>
      <c r="H12" s="60"/>
      <c r="I12" s="63"/>
      <c r="J12" s="67">
        <f>[3]RESUMO!C12</f>
        <v>0</v>
      </c>
      <c r="K12" s="69"/>
      <c r="L12" s="67">
        <f>[3]RESUMO!D12</f>
        <v>0.11399789231966739</v>
      </c>
      <c r="M12" s="67"/>
      <c r="N12" s="69"/>
      <c r="O12" s="84" t="str">
        <f>'[3]DADOS GERAIS'!$C$23</f>
        <v>02</v>
      </c>
    </row>
    <row r="13" spans="1:15" ht="45.95" customHeight="1" x14ac:dyDescent="0.25">
      <c r="A13" s="78"/>
      <c r="B13" s="59"/>
      <c r="C13" s="60"/>
      <c r="D13" s="61"/>
      <c r="E13" s="60"/>
      <c r="F13" s="62"/>
      <c r="G13" s="60"/>
      <c r="H13" s="60"/>
      <c r="I13" s="63"/>
      <c r="J13" s="60"/>
      <c r="K13" s="64"/>
      <c r="L13" s="64"/>
      <c r="M13" s="64"/>
      <c r="N13" s="64"/>
      <c r="O13" s="85"/>
    </row>
    <row r="14" spans="1:15" ht="20.25" x14ac:dyDescent="0.25">
      <c r="A14" s="100" t="s">
        <v>2</v>
      </c>
      <c r="B14" s="101"/>
      <c r="C14" s="2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  <c r="N14" s="3" t="s">
        <v>14</v>
      </c>
      <c r="O14" s="87"/>
    </row>
    <row r="15" spans="1:15" ht="20.25" x14ac:dyDescent="0.25">
      <c r="A15" s="86"/>
      <c r="B15" s="2"/>
      <c r="C15" s="2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87"/>
    </row>
    <row r="16" spans="1:15" ht="20.25" x14ac:dyDescent="0.25">
      <c r="A16" s="5" t="s">
        <v>15</v>
      </c>
      <c r="B16" s="6" t="s">
        <v>16</v>
      </c>
      <c r="C16" s="6"/>
      <c r="D16" s="7"/>
      <c r="E16" s="8"/>
      <c r="F16" s="8"/>
      <c r="G16" s="7"/>
      <c r="H16" s="7"/>
      <c r="I16" s="7"/>
      <c r="J16" s="4"/>
      <c r="K16" s="4"/>
      <c r="L16" s="4"/>
      <c r="M16" s="4"/>
      <c r="N16" s="4"/>
      <c r="O16" s="87"/>
    </row>
    <row r="17" spans="1:15" ht="40.5" x14ac:dyDescent="0.25">
      <c r="A17" s="9">
        <v>1</v>
      </c>
      <c r="B17" s="70" t="s">
        <v>28</v>
      </c>
      <c r="C17" s="10"/>
      <c r="D17" s="7"/>
      <c r="E17" s="8"/>
      <c r="F17" s="8"/>
      <c r="G17" s="7"/>
      <c r="H17" s="7"/>
      <c r="I17" s="7"/>
      <c r="J17" s="4"/>
      <c r="K17" s="4"/>
      <c r="L17" s="4"/>
      <c r="M17" s="4"/>
      <c r="N17" s="4"/>
      <c r="O17" s="87"/>
    </row>
    <row r="18" spans="1:15" ht="20.25" x14ac:dyDescent="0.25">
      <c r="A18" s="9">
        <v>2</v>
      </c>
      <c r="B18" s="70" t="s">
        <v>29</v>
      </c>
      <c r="C18" s="10"/>
      <c r="D18" s="11"/>
      <c r="E18" s="12"/>
      <c r="F18" s="8"/>
      <c r="G18" s="7"/>
      <c r="H18" s="7"/>
      <c r="I18" s="7"/>
      <c r="J18" s="4"/>
      <c r="K18" s="4"/>
      <c r="L18" s="4"/>
      <c r="M18" s="4"/>
      <c r="N18" s="4"/>
      <c r="O18" s="87"/>
    </row>
    <row r="19" spans="1:15" ht="20.25" x14ac:dyDescent="0.25">
      <c r="A19" s="9">
        <v>3</v>
      </c>
      <c r="B19" s="70" t="s">
        <v>30</v>
      </c>
      <c r="C19" s="13"/>
      <c r="D19" s="7"/>
      <c r="E19" s="12"/>
      <c r="F19" s="12"/>
      <c r="G19" s="11"/>
      <c r="H19" s="7"/>
      <c r="I19" s="7"/>
      <c r="J19" s="4"/>
      <c r="K19" s="4"/>
      <c r="L19" s="4"/>
      <c r="M19" s="4"/>
      <c r="N19" s="4"/>
      <c r="O19" s="87"/>
    </row>
    <row r="20" spans="1:15" ht="40.5" x14ac:dyDescent="0.25">
      <c r="A20" s="9">
        <v>4</v>
      </c>
      <c r="B20" s="70" t="s">
        <v>31</v>
      </c>
      <c r="C20" s="13"/>
      <c r="D20" s="7"/>
      <c r="E20" s="8"/>
      <c r="F20" s="12"/>
      <c r="G20" s="11"/>
      <c r="H20" s="7"/>
      <c r="I20" s="7"/>
      <c r="J20" s="4"/>
      <c r="K20" s="4"/>
      <c r="L20" s="4"/>
      <c r="M20" s="4"/>
      <c r="N20" s="4"/>
      <c r="O20" s="87"/>
    </row>
    <row r="21" spans="1:15" ht="20.25" x14ac:dyDescent="0.25">
      <c r="A21" s="9">
        <v>5</v>
      </c>
      <c r="B21" s="70" t="s">
        <v>32</v>
      </c>
      <c r="C21" s="13"/>
      <c r="D21" s="7"/>
      <c r="E21" s="8"/>
      <c r="F21" s="12"/>
      <c r="G21" s="11"/>
      <c r="H21" s="7"/>
      <c r="I21" s="7"/>
      <c r="J21" s="4"/>
      <c r="K21" s="4"/>
      <c r="L21" s="4"/>
      <c r="M21" s="4"/>
      <c r="N21" s="4"/>
      <c r="O21" s="87"/>
    </row>
    <row r="22" spans="1:15" ht="20.25" x14ac:dyDescent="0.25">
      <c r="A22" s="9">
        <v>6</v>
      </c>
      <c r="B22" s="70" t="s">
        <v>33</v>
      </c>
      <c r="C22" s="13"/>
      <c r="D22" s="7"/>
      <c r="E22" s="8"/>
      <c r="F22" s="8"/>
      <c r="G22" s="11"/>
      <c r="H22" s="11"/>
      <c r="I22" s="7"/>
      <c r="J22" s="4"/>
      <c r="K22" s="4"/>
      <c r="L22" s="4"/>
      <c r="M22" s="4"/>
      <c r="N22" s="4"/>
      <c r="O22" s="87"/>
    </row>
    <row r="23" spans="1:15" ht="20.25" x14ac:dyDescent="0.25">
      <c r="A23" s="9">
        <v>7</v>
      </c>
      <c r="B23" s="70" t="s">
        <v>34</v>
      </c>
      <c r="C23" s="13"/>
      <c r="D23" s="7"/>
      <c r="E23" s="8"/>
      <c r="F23" s="8"/>
      <c r="G23" s="7"/>
      <c r="H23" s="11"/>
      <c r="I23" s="11"/>
      <c r="J23" s="4"/>
      <c r="K23" s="4"/>
      <c r="L23" s="4"/>
      <c r="M23" s="4"/>
      <c r="N23" s="4"/>
      <c r="O23" s="87"/>
    </row>
    <row r="24" spans="1:15" ht="20.25" x14ac:dyDescent="0.25">
      <c r="A24" s="9">
        <v>8</v>
      </c>
      <c r="B24" s="70" t="s">
        <v>35</v>
      </c>
      <c r="C24" s="13"/>
      <c r="D24" s="7"/>
      <c r="E24" s="8"/>
      <c r="F24" s="8"/>
      <c r="G24" s="7"/>
      <c r="H24" s="7"/>
      <c r="I24" s="11"/>
      <c r="J24" s="4"/>
      <c r="K24" s="4"/>
      <c r="L24" s="4"/>
      <c r="M24" s="4"/>
      <c r="N24" s="4"/>
      <c r="O24" s="87"/>
    </row>
    <row r="25" spans="1:15" ht="40.5" x14ac:dyDescent="0.25">
      <c r="A25" s="9">
        <v>9</v>
      </c>
      <c r="B25" s="70" t="s">
        <v>36</v>
      </c>
      <c r="C25" s="13"/>
      <c r="D25" s="14"/>
      <c r="E25" s="14"/>
      <c r="F25" s="14"/>
      <c r="G25" s="7"/>
      <c r="H25" s="7"/>
      <c r="I25" s="7"/>
      <c r="J25" s="11"/>
      <c r="K25" s="4"/>
      <c r="L25" s="4"/>
      <c r="M25" s="4"/>
      <c r="N25" s="4"/>
      <c r="O25" s="87"/>
    </row>
    <row r="26" spans="1:15" ht="40.5" x14ac:dyDescent="0.25">
      <c r="A26" s="9">
        <v>10</v>
      </c>
      <c r="B26" s="70" t="s">
        <v>37</v>
      </c>
      <c r="C26" s="13"/>
      <c r="D26" s="7"/>
      <c r="E26" s="7"/>
      <c r="F26" s="14"/>
      <c r="G26" s="7"/>
      <c r="H26" s="7"/>
      <c r="I26" s="7"/>
      <c r="J26" s="11"/>
      <c r="K26" s="4"/>
      <c r="L26" s="4"/>
      <c r="M26" s="4"/>
      <c r="N26" s="4"/>
      <c r="O26" s="87"/>
    </row>
    <row r="27" spans="1:15" ht="20.25" x14ac:dyDescent="0.25">
      <c r="A27" s="9">
        <v>11</v>
      </c>
      <c r="B27" s="70" t="s">
        <v>38</v>
      </c>
      <c r="C27" s="13"/>
      <c r="D27" s="7"/>
      <c r="E27" s="7"/>
      <c r="F27" s="14"/>
      <c r="G27" s="7"/>
      <c r="H27" s="7"/>
      <c r="I27" s="7"/>
      <c r="J27" s="11"/>
      <c r="K27" s="4"/>
      <c r="L27" s="4"/>
      <c r="M27" s="4"/>
      <c r="N27" s="4"/>
      <c r="O27" s="87"/>
    </row>
    <row r="28" spans="1:15" ht="20.25" x14ac:dyDescent="0.25">
      <c r="A28" s="9">
        <v>12</v>
      </c>
      <c r="B28" s="70" t="s">
        <v>39</v>
      </c>
      <c r="C28" s="13"/>
      <c r="D28" s="7"/>
      <c r="E28" s="7"/>
      <c r="F28" s="14"/>
      <c r="G28" s="7"/>
      <c r="H28" s="7"/>
      <c r="I28" s="7"/>
      <c r="J28" s="4"/>
      <c r="K28" s="11"/>
      <c r="L28" s="4"/>
      <c r="M28" s="4"/>
      <c r="N28" s="4"/>
      <c r="O28" s="87"/>
    </row>
    <row r="29" spans="1:15" ht="45.95" customHeight="1" x14ac:dyDescent="0.25">
      <c r="A29" s="9">
        <v>13</v>
      </c>
      <c r="B29" s="70" t="s">
        <v>40</v>
      </c>
      <c r="C29" s="13"/>
      <c r="D29" s="7"/>
      <c r="E29" s="7"/>
      <c r="F29" s="7"/>
      <c r="G29" s="14"/>
      <c r="H29" s="7"/>
      <c r="I29" s="7"/>
      <c r="J29" s="4"/>
      <c r="K29" s="11"/>
      <c r="L29" s="4"/>
      <c r="M29" s="4"/>
      <c r="N29" s="4"/>
      <c r="O29" s="87"/>
    </row>
    <row r="30" spans="1:15" ht="40.5" x14ac:dyDescent="0.25">
      <c r="A30" s="9">
        <v>14</v>
      </c>
      <c r="B30" s="70" t="s">
        <v>41</v>
      </c>
      <c r="C30" s="13"/>
      <c r="D30" s="7"/>
      <c r="E30" s="7"/>
      <c r="F30" s="7"/>
      <c r="G30" s="14"/>
      <c r="H30" s="14"/>
      <c r="I30" s="7"/>
      <c r="J30" s="4"/>
      <c r="K30" s="11"/>
      <c r="L30" s="4"/>
      <c r="M30" s="4"/>
      <c r="N30" s="4"/>
      <c r="O30" s="87"/>
    </row>
    <row r="31" spans="1:15" ht="40.5" x14ac:dyDescent="0.25">
      <c r="A31" s="9">
        <v>15</v>
      </c>
      <c r="B31" s="70" t="s">
        <v>42</v>
      </c>
      <c r="C31" s="13"/>
      <c r="D31" s="7"/>
      <c r="E31" s="7"/>
      <c r="F31" s="7"/>
      <c r="G31" s="7"/>
      <c r="H31" s="7"/>
      <c r="I31" s="14"/>
      <c r="J31" s="4"/>
      <c r="K31" s="11"/>
      <c r="L31" s="4"/>
      <c r="M31" s="4"/>
      <c r="N31" s="4"/>
      <c r="O31" s="87"/>
    </row>
    <row r="32" spans="1:15" ht="20.25" x14ac:dyDescent="0.25">
      <c r="A32" s="9">
        <v>16</v>
      </c>
      <c r="B32" s="70" t="s">
        <v>43</v>
      </c>
      <c r="C32" s="13"/>
      <c r="D32" s="7"/>
      <c r="E32" s="7"/>
      <c r="F32" s="7"/>
      <c r="G32" s="7"/>
      <c r="H32" s="7"/>
      <c r="I32" s="7"/>
      <c r="J32" s="4"/>
      <c r="K32" s="11"/>
      <c r="L32" s="11"/>
      <c r="M32" s="4"/>
      <c r="N32" s="4"/>
      <c r="O32" s="87"/>
    </row>
    <row r="33" spans="1:15" ht="20.25" x14ac:dyDescent="0.25">
      <c r="A33" s="9">
        <v>17</v>
      </c>
      <c r="B33" s="70" t="s">
        <v>44</v>
      </c>
      <c r="C33" s="13"/>
      <c r="D33" s="7"/>
      <c r="E33" s="7"/>
      <c r="F33" s="7"/>
      <c r="G33" s="7"/>
      <c r="H33" s="7"/>
      <c r="I33" s="7"/>
      <c r="J33" s="4"/>
      <c r="K33" s="4"/>
      <c r="L33" s="11"/>
      <c r="M33" s="11"/>
      <c r="N33" s="4"/>
      <c r="O33" s="87"/>
    </row>
    <row r="34" spans="1:15" ht="45.95" customHeight="1" x14ac:dyDescent="0.25">
      <c r="A34" s="9">
        <v>18</v>
      </c>
      <c r="B34" s="70" t="s">
        <v>45</v>
      </c>
      <c r="C34" s="13"/>
      <c r="D34" s="7"/>
      <c r="E34" s="7"/>
      <c r="F34" s="7"/>
      <c r="G34" s="7"/>
      <c r="H34" s="7"/>
      <c r="I34" s="7"/>
      <c r="J34" s="4"/>
      <c r="K34" s="4"/>
      <c r="L34" s="4"/>
      <c r="M34" s="11"/>
      <c r="N34" s="4"/>
      <c r="O34" s="87"/>
    </row>
    <row r="35" spans="1:15" ht="20.25" x14ac:dyDescent="0.25">
      <c r="A35" s="9">
        <v>19</v>
      </c>
      <c r="B35" s="70" t="s">
        <v>46</v>
      </c>
      <c r="C35" s="13"/>
      <c r="D35" s="7"/>
      <c r="E35" s="7"/>
      <c r="F35" s="7"/>
      <c r="G35" s="7"/>
      <c r="H35" s="7"/>
      <c r="I35" s="7"/>
      <c r="J35" s="4"/>
      <c r="K35" s="4"/>
      <c r="L35" s="4"/>
      <c r="M35" s="11"/>
      <c r="N35" s="4"/>
      <c r="O35" s="87"/>
    </row>
    <row r="36" spans="1:15" ht="20.25" x14ac:dyDescent="0.25">
      <c r="A36" s="9">
        <v>20</v>
      </c>
      <c r="B36" s="70" t="s">
        <v>47</v>
      </c>
      <c r="C36" s="13"/>
      <c r="D36" s="7"/>
      <c r="E36" s="7"/>
      <c r="F36" s="7"/>
      <c r="G36" s="7"/>
      <c r="H36" s="7"/>
      <c r="I36" s="7"/>
      <c r="J36" s="4"/>
      <c r="K36" s="4"/>
      <c r="L36" s="4"/>
      <c r="M36" s="4"/>
      <c r="N36" s="11"/>
      <c r="O36" s="87"/>
    </row>
    <row r="37" spans="1:15" ht="21" thickBot="1" x14ac:dyDescent="0.3">
      <c r="A37" s="88">
        <v>21</v>
      </c>
      <c r="B37" s="89" t="s">
        <v>48</v>
      </c>
      <c r="C37" s="90"/>
      <c r="D37" s="91"/>
      <c r="E37" s="91"/>
      <c r="F37" s="91"/>
      <c r="G37" s="91"/>
      <c r="H37" s="91"/>
      <c r="I37" s="91"/>
      <c r="J37" s="92"/>
      <c r="K37" s="92"/>
      <c r="L37" s="92"/>
      <c r="M37" s="92"/>
      <c r="N37" s="93"/>
      <c r="O37" s="94"/>
    </row>
    <row r="38" spans="1:15" ht="20.25" x14ac:dyDescent="0.25">
      <c r="A38" s="15"/>
      <c r="D38" s="15"/>
      <c r="E38" s="15"/>
      <c r="F38" s="15"/>
      <c r="G38" s="15"/>
      <c r="H38" s="15"/>
      <c r="I38" s="15"/>
    </row>
    <row r="39" spans="1:15" ht="20.25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15" ht="20.25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15" ht="20.25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15" ht="20.25" x14ac:dyDescent="0.25">
      <c r="A42" s="15"/>
      <c r="B42" s="15"/>
      <c r="C42" s="15"/>
      <c r="D42" s="15"/>
      <c r="E42" s="15"/>
      <c r="F42" s="15"/>
      <c r="G42" s="15"/>
      <c r="H42" s="15"/>
      <c r="I42" s="15"/>
    </row>
  </sheetData>
  <mergeCells count="2">
    <mergeCell ref="A2:O6"/>
    <mergeCell ref="A14:B14"/>
  </mergeCells>
  <printOptions horizontalCentered="1" verticalCentered="1"/>
  <pageMargins left="0.19685039370078741" right="0.19685039370078741" top="0.35433070866141736" bottom="0.59055118110236227" header="0.11811023622047245" footer="0.11811023622047245"/>
  <pageSetup paperSize="9" scale="49" orientation="landscape" r:id="rId1"/>
  <headerFooter>
    <oddFooter xml:space="preserve">&amp;C
</oddFooter>
  </headerFooter>
  <colBreaks count="1" manualBreakCount="1">
    <brk id="9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4665-3366-4E37-9FB8-6421579DF050}">
  <dimension ref="A1:O44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3" sqref="A3"/>
      <selection pane="bottomRight" activeCell="E16" sqref="E16"/>
    </sheetView>
  </sheetViews>
  <sheetFormatPr defaultRowHeight="12.75" x14ac:dyDescent="0.2"/>
  <cols>
    <col min="1" max="1" width="6.140625" style="16" customWidth="1"/>
    <col min="2" max="2" width="42.7109375" style="16" customWidth="1"/>
    <col min="3" max="3" width="15.42578125" style="16" customWidth="1"/>
    <col min="4" max="4" width="9.42578125" style="16" bestFit="1" customWidth="1"/>
    <col min="5" max="5" width="11.140625" style="16" bestFit="1" customWidth="1"/>
    <col min="6" max="6" width="7.85546875" style="16" bestFit="1" customWidth="1"/>
    <col min="7" max="7" width="11.140625" style="16" bestFit="1" customWidth="1"/>
    <col min="8" max="8" width="7.28515625" style="16" bestFit="1" customWidth="1"/>
    <col min="9" max="9" width="11.140625" style="16" bestFit="1" customWidth="1"/>
    <col min="10" max="10" width="7.28515625" style="16" bestFit="1" customWidth="1"/>
    <col min="11" max="11" width="11.140625" style="16" bestFit="1" customWidth="1"/>
    <col min="12" max="12" width="11.28515625" style="16" bestFit="1" customWidth="1"/>
    <col min="13" max="13" width="11.140625" style="16" bestFit="1" customWidth="1"/>
    <col min="14" max="14" width="9.85546875" style="16" customWidth="1"/>
    <col min="15" max="16384" width="9.140625" style="16"/>
  </cols>
  <sheetData>
    <row r="1" spans="1:15" s="1" customFormat="1" x14ac:dyDescent="0.25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15" s="1" customForma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7"/>
    </row>
    <row r="3" spans="1:15" s="1" customForma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7"/>
    </row>
    <row r="4" spans="1:15" s="1" customFormat="1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7"/>
    </row>
    <row r="5" spans="1:15" s="1" customFormat="1" x14ac:dyDescent="0.25">
      <c r="A5" s="98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5" s="1" customFormat="1" ht="15" x14ac:dyDescent="0.25">
      <c r="A6" s="74"/>
      <c r="B6" s="52"/>
      <c r="C6" s="53"/>
      <c r="D6" s="54"/>
      <c r="E6" s="53"/>
      <c r="F6" s="55"/>
      <c r="G6" s="53"/>
      <c r="H6" s="53"/>
      <c r="I6" s="56"/>
      <c r="J6" s="57"/>
      <c r="K6" s="58"/>
      <c r="L6" s="75"/>
    </row>
    <row r="7" spans="1:15" s="1" customFormat="1" ht="20.45" customHeight="1" x14ac:dyDescent="0.25">
      <c r="A7" s="76" t="str">
        <f>'[3]DADOS GERAIS'!$B$8</f>
        <v>Secretaria de Atenção Especializada à Saúde</v>
      </c>
      <c r="B7" s="59"/>
      <c r="C7" s="60"/>
      <c r="D7" s="61"/>
      <c r="E7" s="60"/>
      <c r="F7" s="62"/>
      <c r="G7" s="60"/>
      <c r="H7" s="60"/>
      <c r="I7" s="63"/>
      <c r="J7" s="60">
        <f>[3]RESUMO!C7</f>
        <v>0</v>
      </c>
      <c r="K7" s="60">
        <f>[3]RESUMO!D7</f>
        <v>0</v>
      </c>
      <c r="L7" s="77" t="str">
        <f>'[3]DADOS GERAIS'!$B$22</f>
        <v>Data:</v>
      </c>
    </row>
    <row r="8" spans="1:15" s="1" customFormat="1" ht="16.5" customHeight="1" x14ac:dyDescent="0.25">
      <c r="A8" s="78" t="str">
        <f>'[3]DADOS GERAIS'!$B$9</f>
        <v>Unidade Básica de Saúde Porte 1 - Área Construída: 389,78m²</v>
      </c>
      <c r="B8" s="59"/>
      <c r="C8" s="60"/>
      <c r="D8" s="61"/>
      <c r="E8" s="64"/>
      <c r="F8" s="65"/>
      <c r="G8" s="64"/>
      <c r="H8" s="64"/>
      <c r="I8" s="66"/>
      <c r="J8" s="67">
        <f>[3]RESUMO!C8</f>
        <v>0</v>
      </c>
      <c r="K8" s="67" t="str">
        <f>[3]RESUMO!D8</f>
        <v>BDI Geral:</v>
      </c>
      <c r="L8" s="79" t="str">
        <f>'[3]DADOS GERAIS'!$C$22</f>
        <v>11/12/2024</v>
      </c>
    </row>
    <row r="9" spans="1:15" s="1" customFormat="1" ht="15" x14ac:dyDescent="0.25">
      <c r="A9" s="78" t="s">
        <v>0</v>
      </c>
      <c r="B9" s="59"/>
      <c r="C9" s="60"/>
      <c r="D9" s="61"/>
      <c r="E9" s="60"/>
      <c r="F9" s="62"/>
      <c r="G9" s="60"/>
      <c r="H9" s="60"/>
      <c r="I9" s="63"/>
      <c r="J9" s="60"/>
      <c r="K9" s="64"/>
      <c r="L9" s="80"/>
    </row>
    <row r="10" spans="1:15" s="1" customFormat="1" ht="15" x14ac:dyDescent="0.25">
      <c r="A10" s="81">
        <f>[3]RESUMO!A10</f>
        <v>0</v>
      </c>
      <c r="B10" s="59"/>
      <c r="C10" s="60"/>
      <c r="D10" s="61"/>
      <c r="E10" s="60"/>
      <c r="F10" s="62"/>
      <c r="G10" s="60"/>
      <c r="H10" s="60"/>
      <c r="I10" s="63"/>
      <c r="J10" s="60">
        <f>[3]RESUMO!C10</f>
        <v>0</v>
      </c>
      <c r="K10" s="68">
        <f>[3]RESUMO!D10</f>
        <v>0</v>
      </c>
      <c r="L10" s="82" t="str">
        <f>'[3]DADOS GERAIS'!$B$23</f>
        <v>Revisão:</v>
      </c>
    </row>
    <row r="11" spans="1:15" s="1" customFormat="1" ht="15" x14ac:dyDescent="0.25">
      <c r="A11" s="83" t="str">
        <f>'[3]DADOS GERAIS'!$B$12</f>
        <v>SINAPI (03/2024) - CPOS/CDHU (03/2024) - SBC (03/2024) - ORSE (03/2024) - SEINFRA (028) - IOPES (03/2024) - EMOP (03/2024)</v>
      </c>
      <c r="B11" s="59"/>
      <c r="C11" s="60"/>
      <c r="D11" s="61"/>
      <c r="E11" s="60"/>
      <c r="F11" s="62"/>
      <c r="G11" s="60"/>
      <c r="H11" s="60"/>
      <c r="I11" s="63"/>
      <c r="J11" s="67">
        <f>[3]RESUMO!C11</f>
        <v>0</v>
      </c>
      <c r="K11" s="67" t="str">
        <f>[3]RESUMO!D11</f>
        <v>BDI Equipamentos:</v>
      </c>
      <c r="L11" s="84" t="str">
        <f>'[3]DADOS GERAIS'!$C$23</f>
        <v>02</v>
      </c>
    </row>
    <row r="12" spans="1:15" s="1" customFormat="1" ht="45.95" customHeight="1" thickBot="1" x14ac:dyDescent="0.3">
      <c r="A12" s="78"/>
      <c r="B12" s="59"/>
      <c r="C12" s="60"/>
      <c r="D12" s="61"/>
      <c r="E12" s="60"/>
      <c r="F12" s="62"/>
      <c r="G12" s="60"/>
      <c r="H12" s="60"/>
      <c r="I12" s="63"/>
      <c r="J12" s="60"/>
      <c r="K12" s="64"/>
      <c r="L12" s="85"/>
    </row>
    <row r="13" spans="1:15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20"/>
      <c r="N13" s="20"/>
    </row>
    <row r="14" spans="1:15" x14ac:dyDescent="0.2">
      <c r="A14" s="21" t="s">
        <v>15</v>
      </c>
      <c r="B14" s="22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23</v>
      </c>
      <c r="H14" s="23" t="s">
        <v>22</v>
      </c>
      <c r="I14" s="23" t="s">
        <v>24</v>
      </c>
      <c r="J14" s="23" t="s">
        <v>22</v>
      </c>
      <c r="K14" s="23" t="s">
        <v>25</v>
      </c>
      <c r="L14" s="24" t="s">
        <v>22</v>
      </c>
      <c r="M14" s="25"/>
      <c r="N14" s="25"/>
    </row>
    <row r="15" spans="1:15" ht="15" x14ac:dyDescent="0.25">
      <c r="A15" s="26">
        <v>1</v>
      </c>
      <c r="B15" s="27" t="s">
        <v>28</v>
      </c>
      <c r="C15" s="28">
        <v>157468.85</v>
      </c>
      <c r="D15" s="29">
        <v>7.5644954193645517E-2</v>
      </c>
      <c r="E15" s="28">
        <f>C15</f>
        <v>157468.85</v>
      </c>
      <c r="F15" s="29">
        <v>1</v>
      </c>
      <c r="G15" s="28"/>
      <c r="H15" s="30"/>
      <c r="I15" s="28"/>
      <c r="J15" s="30"/>
      <c r="K15" s="28"/>
      <c r="L15" s="31"/>
      <c r="M15" s="32"/>
      <c r="N15" s="33"/>
      <c r="O15" s="34"/>
    </row>
    <row r="16" spans="1:15" x14ac:dyDescent="0.2">
      <c r="A16" s="26">
        <v>2</v>
      </c>
      <c r="B16" s="27" t="s">
        <v>29</v>
      </c>
      <c r="C16" s="28">
        <v>235738.18000000002</v>
      </c>
      <c r="D16" s="29">
        <v>0.11324400212418519</v>
      </c>
      <c r="E16" s="28">
        <f>C16</f>
        <v>235738.18000000002</v>
      </c>
      <c r="F16" s="29">
        <v>1</v>
      </c>
      <c r="G16" s="28"/>
      <c r="H16" s="35"/>
      <c r="I16" s="28"/>
      <c r="J16" s="35"/>
      <c r="K16" s="28"/>
      <c r="L16" s="31"/>
      <c r="M16" s="32"/>
      <c r="N16" s="33"/>
      <c r="O16" s="34"/>
    </row>
    <row r="17" spans="1:15" x14ac:dyDescent="0.2">
      <c r="A17" s="26">
        <v>3</v>
      </c>
      <c r="B17" s="27" t="s">
        <v>30</v>
      </c>
      <c r="C17" s="28">
        <v>333359.39</v>
      </c>
      <c r="D17" s="29">
        <v>0.16013931078267377</v>
      </c>
      <c r="E17" s="28">
        <v>22898.38</v>
      </c>
      <c r="F17" s="29">
        <v>6.9383613954467294E-2</v>
      </c>
      <c r="G17" s="28">
        <f>C17-E17</f>
        <v>310461.01</v>
      </c>
      <c r="H17" s="29">
        <v>0.93061638604553265</v>
      </c>
      <c r="I17" s="28"/>
      <c r="J17" s="35"/>
      <c r="K17" s="28"/>
      <c r="L17" s="36"/>
      <c r="M17" s="32"/>
      <c r="N17" s="33"/>
      <c r="O17" s="34"/>
    </row>
    <row r="18" spans="1:15" x14ac:dyDescent="0.2">
      <c r="A18" s="26">
        <v>4</v>
      </c>
      <c r="B18" s="27" t="s">
        <v>31</v>
      </c>
      <c r="C18" s="28">
        <v>199060.54</v>
      </c>
      <c r="D18" s="29">
        <v>9.562478385229245E-2</v>
      </c>
      <c r="E18" s="28"/>
      <c r="F18" s="35"/>
      <c r="G18" s="28">
        <f t="shared" ref="G18:G19" si="0">C18</f>
        <v>199060.54</v>
      </c>
      <c r="H18" s="29">
        <v>1</v>
      </c>
      <c r="I18" s="28"/>
      <c r="J18" s="35"/>
      <c r="K18" s="28"/>
      <c r="L18" s="31"/>
      <c r="M18" s="32"/>
      <c r="N18" s="33"/>
      <c r="O18" s="34"/>
    </row>
    <row r="19" spans="1:15" x14ac:dyDescent="0.2">
      <c r="A19" s="26">
        <v>5</v>
      </c>
      <c r="B19" s="27" t="s">
        <v>32</v>
      </c>
      <c r="C19" s="28">
        <v>78029.649999999994</v>
      </c>
      <c r="D19" s="29">
        <v>3.7483921155225988E-2</v>
      </c>
      <c r="E19" s="28"/>
      <c r="F19" s="35"/>
      <c r="G19" s="28">
        <f t="shared" si="0"/>
        <v>78029.649999999994</v>
      </c>
      <c r="H19" s="29">
        <v>1</v>
      </c>
      <c r="I19" s="28"/>
      <c r="J19" s="35"/>
      <c r="K19" s="28"/>
      <c r="L19" s="36"/>
      <c r="M19" s="32"/>
      <c r="N19" s="33"/>
      <c r="O19" s="34"/>
    </row>
    <row r="20" spans="1:15" x14ac:dyDescent="0.2">
      <c r="A20" s="26">
        <v>6</v>
      </c>
      <c r="B20" s="27" t="s">
        <v>33</v>
      </c>
      <c r="C20" s="28">
        <v>13277.060000000001</v>
      </c>
      <c r="D20" s="29">
        <v>6.3780428452325311E-3</v>
      </c>
      <c r="E20" s="28"/>
      <c r="F20" s="35"/>
      <c r="G20" s="28">
        <f>C20</f>
        <v>13277.060000000001</v>
      </c>
      <c r="H20" s="29">
        <v>1</v>
      </c>
      <c r="I20" s="28"/>
      <c r="J20" s="35"/>
      <c r="K20" s="28"/>
      <c r="L20" s="36"/>
      <c r="M20" s="32"/>
      <c r="N20" s="33"/>
      <c r="O20" s="34"/>
    </row>
    <row r="21" spans="1:15" x14ac:dyDescent="0.2">
      <c r="A21" s="26">
        <v>7</v>
      </c>
      <c r="B21" s="27" t="s">
        <v>34</v>
      </c>
      <c r="C21" s="28">
        <v>195778.75</v>
      </c>
      <c r="D21" s="29">
        <v>9.4048279017341016E-2</v>
      </c>
      <c r="E21" s="28"/>
      <c r="F21" s="35"/>
      <c r="G21" s="28">
        <v>23669.02</v>
      </c>
      <c r="H21" s="29">
        <v>0.12211795911796701</v>
      </c>
      <c r="I21" s="28">
        <f>C21-G21</f>
        <v>172109.73</v>
      </c>
      <c r="J21" s="29">
        <v>0.87788204088203303</v>
      </c>
      <c r="K21" s="28"/>
      <c r="L21" s="31"/>
      <c r="M21" s="32"/>
      <c r="N21" s="33"/>
      <c r="O21" s="34"/>
    </row>
    <row r="22" spans="1:15" ht="15" x14ac:dyDescent="0.25">
      <c r="A22" s="26">
        <v>8</v>
      </c>
      <c r="B22" s="27" t="s">
        <v>35</v>
      </c>
      <c r="C22" s="28">
        <v>68334.540000000008</v>
      </c>
      <c r="D22" s="29">
        <v>3.282657776902323E-2</v>
      </c>
      <c r="E22" s="28"/>
      <c r="F22" s="35"/>
      <c r="G22" s="28"/>
      <c r="H22" s="30"/>
      <c r="I22" s="28">
        <f t="shared" ref="I22:I27" si="1">C22</f>
        <v>68334.540000000008</v>
      </c>
      <c r="J22" s="29">
        <v>1</v>
      </c>
      <c r="K22" s="28"/>
      <c r="L22" s="31"/>
      <c r="M22" s="32"/>
      <c r="N22" s="33"/>
      <c r="O22" s="34"/>
    </row>
    <row r="23" spans="1:15" ht="15" x14ac:dyDescent="0.25">
      <c r="A23" s="26">
        <v>9</v>
      </c>
      <c r="B23" s="27" t="s">
        <v>36</v>
      </c>
      <c r="C23" s="28">
        <v>112089.97</v>
      </c>
      <c r="D23" s="29">
        <v>5.3845825716408932E-2</v>
      </c>
      <c r="E23" s="28"/>
      <c r="F23" s="35"/>
      <c r="G23" s="28"/>
      <c r="H23" s="30"/>
      <c r="I23" s="28">
        <f t="shared" si="1"/>
        <v>112089.97</v>
      </c>
      <c r="J23" s="29">
        <v>1</v>
      </c>
      <c r="K23" s="28"/>
      <c r="L23" s="31"/>
      <c r="M23" s="32"/>
      <c r="N23" s="33"/>
      <c r="O23" s="34"/>
    </row>
    <row r="24" spans="1:15" ht="15" x14ac:dyDescent="0.25">
      <c r="A24" s="26">
        <v>10</v>
      </c>
      <c r="B24" s="27" t="s">
        <v>37</v>
      </c>
      <c r="C24" s="28">
        <v>22795.11</v>
      </c>
      <c r="D24" s="29">
        <v>1.0950324501653112E-2</v>
      </c>
      <c r="E24" s="28"/>
      <c r="F24" s="35"/>
      <c r="G24" s="28"/>
      <c r="H24" s="30"/>
      <c r="I24" s="28">
        <f t="shared" si="1"/>
        <v>22795.11</v>
      </c>
      <c r="J24" s="29">
        <v>1</v>
      </c>
      <c r="K24" s="28"/>
      <c r="L24" s="31"/>
      <c r="M24" s="32"/>
      <c r="N24" s="33"/>
      <c r="O24" s="34"/>
    </row>
    <row r="25" spans="1:15" ht="15" x14ac:dyDescent="0.25">
      <c r="A25" s="26">
        <v>11</v>
      </c>
      <c r="B25" s="27" t="s">
        <v>38</v>
      </c>
      <c r="C25" s="28">
        <v>33194.18</v>
      </c>
      <c r="D25" s="29">
        <v>1.594583491345487E-2</v>
      </c>
      <c r="E25" s="28"/>
      <c r="F25" s="35"/>
      <c r="G25" s="28"/>
      <c r="H25" s="30"/>
      <c r="I25" s="28">
        <f t="shared" si="1"/>
        <v>33194.18</v>
      </c>
      <c r="J25" s="29">
        <v>1</v>
      </c>
      <c r="K25" s="28"/>
      <c r="L25" s="31"/>
      <c r="M25" s="32"/>
      <c r="N25" s="33"/>
      <c r="O25" s="34"/>
    </row>
    <row r="26" spans="1:15" x14ac:dyDescent="0.2">
      <c r="A26" s="26">
        <v>12</v>
      </c>
      <c r="B26" s="27" t="s">
        <v>39</v>
      </c>
      <c r="C26" s="28">
        <v>68188.240000000005</v>
      </c>
      <c r="D26" s="29">
        <v>3.2756286150345072E-2</v>
      </c>
      <c r="E26" s="28"/>
      <c r="F26" s="35"/>
      <c r="G26" s="28"/>
      <c r="H26" s="35"/>
      <c r="I26" s="28">
        <f t="shared" si="1"/>
        <v>68188.240000000005</v>
      </c>
      <c r="J26" s="29">
        <v>1</v>
      </c>
      <c r="K26" s="28"/>
      <c r="L26" s="31"/>
      <c r="M26" s="32"/>
      <c r="N26" s="33"/>
      <c r="O26" s="34"/>
    </row>
    <row r="27" spans="1:15" x14ac:dyDescent="0.2">
      <c r="A27" s="26">
        <v>13</v>
      </c>
      <c r="B27" s="27" t="s">
        <v>40</v>
      </c>
      <c r="C27" s="28">
        <v>11049.89</v>
      </c>
      <c r="D27" s="29">
        <v>5.3081527574859906E-3</v>
      </c>
      <c r="E27" s="28"/>
      <c r="F27" s="35"/>
      <c r="G27" s="28"/>
      <c r="H27" s="35"/>
      <c r="I27" s="28">
        <f t="shared" si="1"/>
        <v>11049.89</v>
      </c>
      <c r="J27" s="29">
        <v>1</v>
      </c>
      <c r="K27" s="28"/>
      <c r="L27" s="31"/>
      <c r="M27" s="32"/>
      <c r="N27" s="33"/>
      <c r="O27" s="34"/>
    </row>
    <row r="28" spans="1:15" x14ac:dyDescent="0.2">
      <c r="A28" s="26">
        <v>14</v>
      </c>
      <c r="B28" s="27" t="s">
        <v>41</v>
      </c>
      <c r="C28" s="28">
        <v>59693.310000000005</v>
      </c>
      <c r="D28" s="29">
        <v>2.867549737433242E-2</v>
      </c>
      <c r="E28" s="28"/>
      <c r="F28" s="35"/>
      <c r="G28" s="28"/>
      <c r="H28" s="37"/>
      <c r="I28" s="28">
        <f>C28</f>
        <v>59693.310000000005</v>
      </c>
      <c r="J28" s="29">
        <v>1</v>
      </c>
      <c r="K28" s="28"/>
      <c r="L28" s="31"/>
      <c r="M28" s="32"/>
      <c r="N28" s="33"/>
      <c r="O28" s="34"/>
    </row>
    <row r="29" spans="1:15" x14ac:dyDescent="0.2">
      <c r="A29" s="26">
        <v>15</v>
      </c>
      <c r="B29" s="27" t="s">
        <v>42</v>
      </c>
      <c r="C29" s="28">
        <v>128803.60000000003</v>
      </c>
      <c r="D29" s="29">
        <v>6.1874726612608573E-2</v>
      </c>
      <c r="E29" s="28"/>
      <c r="F29" s="35"/>
      <c r="G29" s="28"/>
      <c r="H29" s="35"/>
      <c r="I29" s="28">
        <v>76516.279049999968</v>
      </c>
      <c r="J29" s="29">
        <v>0.60005445311969552</v>
      </c>
      <c r="K29" s="28">
        <f>C29-I29</f>
        <v>52287.320950000067</v>
      </c>
      <c r="L29" s="38">
        <v>1</v>
      </c>
      <c r="M29" s="32"/>
      <c r="N29" s="33"/>
      <c r="O29" s="34"/>
    </row>
    <row r="30" spans="1:15" x14ac:dyDescent="0.2">
      <c r="A30" s="26">
        <v>16</v>
      </c>
      <c r="B30" s="27" t="s">
        <v>43</v>
      </c>
      <c r="C30" s="28">
        <v>222115.06999999998</v>
      </c>
      <c r="D30" s="29">
        <v>0.10669972127658595</v>
      </c>
      <c r="E30" s="28"/>
      <c r="F30" s="35"/>
      <c r="G30" s="28"/>
      <c r="H30" s="35"/>
      <c r="I30" s="28"/>
      <c r="J30" s="35"/>
      <c r="K30" s="28">
        <f>C30</f>
        <v>222115.06999999998</v>
      </c>
      <c r="L30" s="38">
        <v>1</v>
      </c>
      <c r="M30" s="32"/>
      <c r="N30" s="33"/>
      <c r="O30" s="34"/>
    </row>
    <row r="31" spans="1:15" x14ac:dyDescent="0.2">
      <c r="A31" s="26">
        <v>17</v>
      </c>
      <c r="B31" s="27" t="s">
        <v>44</v>
      </c>
      <c r="C31" s="28">
        <v>106852.69</v>
      </c>
      <c r="D31" s="29">
        <v>5.1329939782400351E-2</v>
      </c>
      <c r="E31" s="28"/>
      <c r="F31" s="28"/>
      <c r="G31" s="28"/>
      <c r="H31" s="39"/>
      <c r="I31" s="28"/>
      <c r="J31" s="35"/>
      <c r="K31" s="28">
        <f>C31</f>
        <v>106852.69</v>
      </c>
      <c r="L31" s="38">
        <v>1</v>
      </c>
      <c r="M31" s="32"/>
      <c r="N31" s="33"/>
    </row>
    <row r="32" spans="1:15" x14ac:dyDescent="0.2">
      <c r="A32" s="26">
        <v>18</v>
      </c>
      <c r="B32" s="27" t="s">
        <v>45</v>
      </c>
      <c r="C32" s="28">
        <v>8340.43</v>
      </c>
      <c r="D32" s="29">
        <v>4.006578405922178E-3</v>
      </c>
      <c r="E32" s="28"/>
      <c r="F32" s="28"/>
      <c r="G32" s="28"/>
      <c r="H32" s="39"/>
      <c r="I32" s="28"/>
      <c r="J32" s="35"/>
      <c r="K32" s="28">
        <f t="shared" ref="K32:K35" si="2">C32</f>
        <v>8340.43</v>
      </c>
      <c r="L32" s="38">
        <v>1</v>
      </c>
      <c r="M32" s="32"/>
      <c r="N32" s="33"/>
    </row>
    <row r="33" spans="1:14" x14ac:dyDescent="0.2">
      <c r="A33" s="26">
        <v>19</v>
      </c>
      <c r="B33" s="27" t="s">
        <v>46</v>
      </c>
      <c r="C33" s="28">
        <v>15397.530000000002</v>
      </c>
      <c r="D33" s="29">
        <v>7.3966721135340918E-3</v>
      </c>
      <c r="E33" s="28"/>
      <c r="F33" s="28"/>
      <c r="G33" s="28"/>
      <c r="H33" s="39"/>
      <c r="I33" s="28"/>
      <c r="J33" s="35"/>
      <c r="K33" s="28">
        <f t="shared" si="2"/>
        <v>15397.530000000002</v>
      </c>
      <c r="L33" s="38">
        <v>1</v>
      </c>
      <c r="M33" s="32"/>
      <c r="N33" s="33"/>
    </row>
    <row r="34" spans="1:14" x14ac:dyDescent="0.2">
      <c r="A34" s="26">
        <v>20</v>
      </c>
      <c r="B34" s="27" t="s">
        <v>47</v>
      </c>
      <c r="C34" s="28">
        <v>6570.02</v>
      </c>
      <c r="D34" s="29">
        <v>3.1561052510143866E-3</v>
      </c>
      <c r="E34" s="28"/>
      <c r="F34" s="28"/>
      <c r="G34" s="28"/>
      <c r="H34" s="39"/>
      <c r="I34" s="28"/>
      <c r="J34" s="35"/>
      <c r="K34" s="28">
        <f t="shared" si="2"/>
        <v>6570.02</v>
      </c>
      <c r="L34" s="38">
        <v>1</v>
      </c>
      <c r="M34" s="32"/>
      <c r="N34" s="33"/>
    </row>
    <row r="35" spans="1:14" x14ac:dyDescent="0.2">
      <c r="A35" s="26">
        <v>21</v>
      </c>
      <c r="B35" s="27" t="s">
        <v>48</v>
      </c>
      <c r="C35" s="28">
        <v>5546.57</v>
      </c>
      <c r="D35" s="29">
        <v>2.664463404634478E-3</v>
      </c>
      <c r="E35" s="28"/>
      <c r="F35" s="28"/>
      <c r="G35" s="28"/>
      <c r="H35" s="39"/>
      <c r="I35" s="28"/>
      <c r="J35" s="35"/>
      <c r="K35" s="28">
        <f t="shared" si="2"/>
        <v>5546.57</v>
      </c>
      <c r="L35" s="38">
        <v>1</v>
      </c>
      <c r="M35" s="32"/>
      <c r="N35" s="33"/>
    </row>
    <row r="36" spans="1:14" x14ac:dyDescent="0.2">
      <c r="A36" s="26"/>
      <c r="B36" s="22"/>
      <c r="C36" s="28"/>
      <c r="D36" s="29"/>
      <c r="E36" s="28"/>
      <c r="F36" s="28"/>
      <c r="G36" s="28"/>
      <c r="H36" s="39"/>
      <c r="I36" s="28"/>
      <c r="J36" s="35"/>
      <c r="K36" s="28"/>
      <c r="L36" s="40"/>
      <c r="M36" s="32"/>
      <c r="N36" s="33"/>
    </row>
    <row r="37" spans="1:14" x14ac:dyDescent="0.2">
      <c r="A37" s="41"/>
      <c r="B37" s="27" t="s">
        <v>26</v>
      </c>
      <c r="C37" s="28"/>
      <c r="D37" s="28"/>
      <c r="E37" s="28">
        <f>SUM(E15:E35)</f>
        <v>416105.41000000003</v>
      </c>
      <c r="F37" s="29">
        <f>E37/$C$38</f>
        <v>0.19988888609040614</v>
      </c>
      <c r="G37" s="28">
        <f>SUM(G15:G35)</f>
        <v>624497.28000000014</v>
      </c>
      <c r="H37" s="29">
        <f>G37/$C$38</f>
        <v>0.29999625735625135</v>
      </c>
      <c r="I37" s="28">
        <f>SUM(I15:I35)</f>
        <v>623971.24904999998</v>
      </c>
      <c r="J37" s="29">
        <f>I37/$C$38</f>
        <v>0.29974356239454775</v>
      </c>
      <c r="K37" s="28">
        <f>SUM(K15:K35)</f>
        <v>417109.63095000008</v>
      </c>
      <c r="L37" s="42">
        <f>K37/$C$38</f>
        <v>0.20037129415879476</v>
      </c>
      <c r="M37" s="32"/>
      <c r="N37" s="43"/>
    </row>
    <row r="38" spans="1:14" ht="13.5" thickBot="1" x14ac:dyDescent="0.25">
      <c r="A38" s="44"/>
      <c r="B38" s="45" t="s">
        <v>27</v>
      </c>
      <c r="C38" s="46">
        <f>SUM(C15:C37)</f>
        <v>2081683.5700000003</v>
      </c>
      <c r="D38" s="47">
        <f>SUM(D15:D35)</f>
        <v>1.0000000000000002</v>
      </c>
      <c r="E38" s="46">
        <f>E37</f>
        <v>416105.41000000003</v>
      </c>
      <c r="F38" s="47">
        <f t="shared" ref="F38" si="3">E38/$C$38</f>
        <v>0.19988888609040614</v>
      </c>
      <c r="G38" s="46">
        <f>E38+G37</f>
        <v>1040602.6900000002</v>
      </c>
      <c r="H38" s="47">
        <f t="shared" ref="H38" si="4">G38/$C$38</f>
        <v>0.49988514344665747</v>
      </c>
      <c r="I38" s="46">
        <f>G38+I37</f>
        <v>1664573.9390500002</v>
      </c>
      <c r="J38" s="47">
        <f t="shared" ref="J38" si="5">I38/$C$38</f>
        <v>0.79962870584120527</v>
      </c>
      <c r="K38" s="46">
        <f>I38+K37</f>
        <v>2081683.5700000003</v>
      </c>
      <c r="L38" s="48">
        <f t="shared" ref="L38" si="6">K38/$C$38</f>
        <v>1</v>
      </c>
      <c r="M38" s="43"/>
      <c r="N38" s="43"/>
    </row>
    <row r="39" spans="1:14" x14ac:dyDescent="0.2">
      <c r="E39" s="49"/>
      <c r="G39" s="49"/>
      <c r="I39" s="49"/>
      <c r="K39" s="49"/>
    </row>
    <row r="40" spans="1:14" x14ac:dyDescent="0.2">
      <c r="E40" s="49"/>
      <c r="F40" s="49"/>
      <c r="G40" s="49"/>
      <c r="H40" s="49"/>
      <c r="I40" s="49"/>
      <c r="J40" s="49"/>
      <c r="K40" s="49"/>
    </row>
    <row r="41" spans="1:14" x14ac:dyDescent="0.2">
      <c r="E41" s="49"/>
    </row>
    <row r="42" spans="1:14" x14ac:dyDescent="0.2">
      <c r="F42" s="34"/>
      <c r="H42" s="34"/>
      <c r="J42" s="34"/>
      <c r="L42" s="50"/>
      <c r="M42" s="34"/>
      <c r="N42" s="34"/>
    </row>
    <row r="43" spans="1:14" x14ac:dyDescent="0.2">
      <c r="F43" s="51"/>
    </row>
    <row r="44" spans="1:14" x14ac:dyDescent="0.2">
      <c r="H44" s="51"/>
    </row>
  </sheetData>
  <mergeCells count="1">
    <mergeCell ref="A1:O5"/>
  </mergeCells>
  <printOptions horizontalCentered="1"/>
  <pageMargins left="0.19685039370078741" right="0.19685039370078741" top="0.78740157480314965" bottom="0.78740157480314965" header="0.31496062992125984" footer="0.11811023622047245"/>
  <pageSetup paperSize="9" scale="9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Cronograma Fisico</vt:lpstr>
      <vt:lpstr>Cronograma Financeiro</vt:lpstr>
      <vt:lpstr>'Cronograma Financeiro'!Area_de_impressao</vt:lpstr>
      <vt:lpstr>'Cronograma Fisico'!Area_de_impressao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Elton</cp:lastModifiedBy>
  <cp:lastPrinted>2025-01-27T19:17:35Z</cp:lastPrinted>
  <dcterms:created xsi:type="dcterms:W3CDTF">2025-01-27T19:12:50Z</dcterms:created>
  <dcterms:modified xsi:type="dcterms:W3CDTF">2025-03-19T12:02:55Z</dcterms:modified>
</cp:coreProperties>
</file>